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2360" windowHeight="655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D29" i="1" s="1"/>
  <c r="D19" i="1"/>
  <c r="D18" i="1"/>
  <c r="D11" i="1"/>
  <c r="D12" i="1" s="1"/>
  <c r="D14" i="1" l="1"/>
  <c r="D16" i="1" s="1"/>
  <c r="D17" i="1" l="1"/>
  <c r="D20" i="1" s="1"/>
  <c r="D21" i="1" l="1"/>
  <c r="D22" i="1" l="1"/>
  <c r="D23" i="1" s="1"/>
  <c r="D24" i="1" l="1"/>
  <c r="D39" i="1" s="1"/>
  <c r="D30" i="1"/>
</calcChain>
</file>

<file path=xl/sharedStrings.xml><?xml version="1.0" encoding="utf-8"?>
<sst xmlns="http://schemas.openxmlformats.org/spreadsheetml/2006/main" count="51" uniqueCount="31">
  <si>
    <t>№</t>
  </si>
  <si>
    <t>Наименование показателя</t>
  </si>
  <si>
    <t>Ед.измерения</t>
  </si>
  <si>
    <t>Расчетный показатель</t>
  </si>
  <si>
    <t>Часовая тарифная ставка</t>
  </si>
  <si>
    <t>чел/час</t>
  </si>
  <si>
    <t>Премия (35%)</t>
  </si>
  <si>
    <t>руб.</t>
  </si>
  <si>
    <t>Уральский коэфициент (15%)</t>
  </si>
  <si>
    <t>Среднегодовая норма рабочего времени</t>
  </si>
  <si>
    <t>час.</t>
  </si>
  <si>
    <t xml:space="preserve">Заработная плата </t>
  </si>
  <si>
    <t>Численность</t>
  </si>
  <si>
    <t>чел.</t>
  </si>
  <si>
    <t>Фонд оплаты труда (год)</t>
  </si>
  <si>
    <t>Страховые взносы (30,2%)</t>
  </si>
  <si>
    <t>Медицинский осмотр (1200,0 руб/чел)</t>
  </si>
  <si>
    <t>Спецодежда (2772,0 руб/чел)</t>
  </si>
  <si>
    <t>Итого:</t>
  </si>
  <si>
    <t>Накладные расходы (7%)</t>
  </si>
  <si>
    <t>НДС (18%)</t>
  </si>
  <si>
    <t>Итого ( год):</t>
  </si>
  <si>
    <t>Стоимость работы чел/час (с учетом НДС)</t>
  </si>
  <si>
    <t xml:space="preserve">Материальные расходы для обслуживания инженерных систем </t>
  </si>
  <si>
    <t>Материальные расходы для обслуживания конструктивных элементов зданий</t>
  </si>
  <si>
    <t>Услуги по обслуживанию (ТО, опрессовка и т д.)</t>
  </si>
  <si>
    <t>ВСЕГО (год):</t>
  </si>
  <si>
    <t>Стоимость работы чел/час без НДС</t>
  </si>
  <si>
    <t>Приложение № 3 к договору</t>
  </si>
  <si>
    <t>№_____ от __________________</t>
  </si>
  <si>
    <t>Расчет  стоимости оказываемых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</si>
</sst>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i/>
      <sz val="12"/>
      <color rgb="FFFF00FF"/>
      <name val="Arial"/>
      <family val="2"/>
      <charset val="204"/>
    </font>
    <font>
      <b/>
      <i/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3" fontId="3" fillId="0" borderId="0" xfId="0" applyNumberFormat="1" applyFont="1" applyBorder="1" applyAlignment="1">
      <alignment horizontal="center" wrapText="1"/>
    </xf>
    <xf numFmtId="3" fontId="3" fillId="0" borderId="0" xfId="0" applyNumberFormat="1" applyFont="1" applyAlignment="1">
      <alignment horizontal="center"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" fontId="2" fillId="0" borderId="0" xfId="0" applyNumberFormat="1" applyFont="1" applyAlignment="1">
      <alignment horizontal="center" wrapText="1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3" fontId="7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3" fontId="6" fillId="0" borderId="1" xfId="0" applyNumberFormat="1" applyFont="1" applyBorder="1" applyAlignment="1">
      <alignment horizontal="center" wrapText="1"/>
    </xf>
    <xf numFmtId="0" fontId="8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tabSelected="1" workbookViewId="0">
      <selection activeCell="A4" sqref="A4:D5"/>
    </sheetView>
  </sheetViews>
  <sheetFormatPr defaultRowHeight="15" x14ac:dyDescent="0.25"/>
  <cols>
    <col min="1" max="1" width="4.28515625" customWidth="1"/>
    <col min="2" max="2" width="47.28515625" customWidth="1"/>
    <col min="3" max="3" width="17.7109375" customWidth="1"/>
    <col min="4" max="4" width="18" customWidth="1"/>
  </cols>
  <sheetData>
    <row r="1" spans="1:4" ht="24" customHeight="1" x14ac:dyDescent="0.25">
      <c r="A1" s="10"/>
      <c r="B1" s="10"/>
      <c r="C1" s="29" t="s">
        <v>28</v>
      </c>
      <c r="D1" s="30"/>
    </row>
    <row r="2" spans="1:4" ht="10.5" customHeight="1" x14ac:dyDescent="0.25">
      <c r="A2" s="10"/>
      <c r="B2" s="10"/>
      <c r="C2" s="29" t="s">
        <v>29</v>
      </c>
      <c r="D2" s="30"/>
    </row>
    <row r="3" spans="1:4" ht="9" customHeight="1" x14ac:dyDescent="0.25">
      <c r="A3" s="10"/>
      <c r="B3" s="10"/>
      <c r="C3" s="10"/>
      <c r="D3" s="26"/>
    </row>
    <row r="4" spans="1:4" x14ac:dyDescent="0.25">
      <c r="A4" s="27" t="s">
        <v>30</v>
      </c>
      <c r="B4" s="27"/>
      <c r="C4" s="27"/>
      <c r="D4" s="27"/>
    </row>
    <row r="5" spans="1:4" x14ac:dyDescent="0.25">
      <c r="A5" s="27"/>
      <c r="B5" s="27"/>
      <c r="C5" s="27"/>
      <c r="D5" s="27"/>
    </row>
    <row r="6" spans="1:4" x14ac:dyDescent="0.25">
      <c r="A6" s="27"/>
      <c r="B6" s="27"/>
      <c r="C6" s="27"/>
      <c r="D6" s="27"/>
    </row>
    <row r="7" spans="1:4" x14ac:dyDescent="0.25">
      <c r="A7" s="10"/>
      <c r="B7" s="10"/>
      <c r="C7" s="10"/>
      <c r="D7" s="10"/>
    </row>
    <row r="8" spans="1:4" ht="41.45" customHeight="1" x14ac:dyDescent="0.25">
      <c r="A8" s="11" t="s">
        <v>0</v>
      </c>
      <c r="B8" s="11" t="s">
        <v>1</v>
      </c>
      <c r="C8" s="11" t="s">
        <v>2</v>
      </c>
      <c r="D8" s="11" t="s">
        <v>3</v>
      </c>
    </row>
    <row r="9" spans="1:4" x14ac:dyDescent="0.25">
      <c r="A9" s="12">
        <v>1</v>
      </c>
      <c r="B9" s="12">
        <v>2</v>
      </c>
      <c r="C9" s="12"/>
      <c r="D9" s="12"/>
    </row>
    <row r="10" spans="1:4" ht="15.6" customHeight="1" x14ac:dyDescent="0.25">
      <c r="A10" s="12">
        <v>1</v>
      </c>
      <c r="B10" s="13" t="s">
        <v>4</v>
      </c>
      <c r="C10" s="12" t="s">
        <v>5</v>
      </c>
      <c r="D10" s="14">
        <v>67</v>
      </c>
    </row>
    <row r="11" spans="1:4" ht="22.15" customHeight="1" x14ac:dyDescent="0.25">
      <c r="A11" s="12">
        <v>2</v>
      </c>
      <c r="B11" s="13" t="s">
        <v>6</v>
      </c>
      <c r="C11" s="12" t="s">
        <v>7</v>
      </c>
      <c r="D11" s="15">
        <f>D10*35%</f>
        <v>23.45</v>
      </c>
    </row>
    <row r="12" spans="1:4" ht="24" customHeight="1" x14ac:dyDescent="0.25">
      <c r="A12" s="12">
        <v>3</v>
      </c>
      <c r="B12" s="13" t="s">
        <v>8</v>
      </c>
      <c r="C12" s="12" t="s">
        <v>7</v>
      </c>
      <c r="D12" s="15">
        <f>(D10+D11)*15%</f>
        <v>13.567500000000001</v>
      </c>
    </row>
    <row r="13" spans="1:4" ht="34.9" customHeight="1" x14ac:dyDescent="0.25">
      <c r="A13" s="12">
        <v>4</v>
      </c>
      <c r="B13" s="13" t="s">
        <v>9</v>
      </c>
      <c r="C13" s="12" t="s">
        <v>10</v>
      </c>
      <c r="D13" s="15">
        <v>162</v>
      </c>
    </row>
    <row r="14" spans="1:4" ht="18.600000000000001" customHeight="1" x14ac:dyDescent="0.25">
      <c r="A14" s="16">
        <v>5</v>
      </c>
      <c r="B14" s="17" t="s">
        <v>11</v>
      </c>
      <c r="C14" s="16" t="s">
        <v>7</v>
      </c>
      <c r="D14" s="18">
        <f>(D10+D11+D12)*D13</f>
        <v>16850.834999999999</v>
      </c>
    </row>
    <row r="15" spans="1:4" ht="22.15" customHeight="1" x14ac:dyDescent="0.25">
      <c r="A15" s="12">
        <v>6</v>
      </c>
      <c r="B15" s="13" t="s">
        <v>12</v>
      </c>
      <c r="C15" s="12" t="s">
        <v>13</v>
      </c>
      <c r="D15" s="14">
        <v>29</v>
      </c>
    </row>
    <row r="16" spans="1:4" ht="22.9" customHeight="1" x14ac:dyDescent="0.25">
      <c r="A16" s="16">
        <v>7</v>
      </c>
      <c r="B16" s="17" t="s">
        <v>14</v>
      </c>
      <c r="C16" s="16" t="s">
        <v>7</v>
      </c>
      <c r="D16" s="18">
        <f>D14*D15*12</f>
        <v>5864090.5800000001</v>
      </c>
    </row>
    <row r="17" spans="1:4" ht="21.6" customHeight="1" x14ac:dyDescent="0.25">
      <c r="A17" s="16">
        <v>8</v>
      </c>
      <c r="B17" s="17" t="s">
        <v>15</v>
      </c>
      <c r="C17" s="16" t="s">
        <v>7</v>
      </c>
      <c r="D17" s="18">
        <f>D16*30.2%</f>
        <v>1770955.35516</v>
      </c>
    </row>
    <row r="18" spans="1:4" ht="21" customHeight="1" x14ac:dyDescent="0.25">
      <c r="A18" s="16">
        <v>9</v>
      </c>
      <c r="B18" s="17" t="s">
        <v>16</v>
      </c>
      <c r="C18" s="16" t="s">
        <v>7</v>
      </c>
      <c r="D18" s="18">
        <f>1200*D15</f>
        <v>34800</v>
      </c>
    </row>
    <row r="19" spans="1:4" ht="21.6" customHeight="1" x14ac:dyDescent="0.25">
      <c r="A19" s="16">
        <v>10</v>
      </c>
      <c r="B19" s="17" t="s">
        <v>17</v>
      </c>
      <c r="C19" s="16" t="s">
        <v>7</v>
      </c>
      <c r="D19" s="18">
        <f>2772*D15</f>
        <v>80388</v>
      </c>
    </row>
    <row r="20" spans="1:4" x14ac:dyDescent="0.25">
      <c r="A20" s="16"/>
      <c r="B20" s="19" t="s">
        <v>18</v>
      </c>
      <c r="C20" s="20" t="s">
        <v>7</v>
      </c>
      <c r="D20" s="21">
        <f>D16+D17+D18+D19</f>
        <v>7750233.9351599999</v>
      </c>
    </row>
    <row r="21" spans="1:4" ht="22.9" customHeight="1" x14ac:dyDescent="0.25">
      <c r="A21" s="16">
        <v>11</v>
      </c>
      <c r="B21" s="17" t="s">
        <v>19</v>
      </c>
      <c r="C21" s="16" t="s">
        <v>7</v>
      </c>
      <c r="D21" s="18">
        <f>D20*7%</f>
        <v>542516.37546120002</v>
      </c>
    </row>
    <row r="22" spans="1:4" ht="24" customHeight="1" x14ac:dyDescent="0.25">
      <c r="A22" s="16">
        <v>12</v>
      </c>
      <c r="B22" s="17" t="s">
        <v>20</v>
      </c>
      <c r="C22" s="16" t="s">
        <v>7</v>
      </c>
      <c r="D22" s="18">
        <f>(D20+D21)*18%</f>
        <v>1492695.055911816</v>
      </c>
    </row>
    <row r="23" spans="1:4" ht="24.6" customHeight="1" x14ac:dyDescent="0.25">
      <c r="A23" s="16"/>
      <c r="B23" s="19" t="s">
        <v>21</v>
      </c>
      <c r="C23" s="20" t="s">
        <v>7</v>
      </c>
      <c r="D23" s="21">
        <f>D20+D21+D22</f>
        <v>9785445.3665330168</v>
      </c>
    </row>
    <row r="24" spans="1:4" ht="31.15" customHeight="1" x14ac:dyDescent="0.25">
      <c r="A24" s="16"/>
      <c r="B24" s="22" t="s">
        <v>22</v>
      </c>
      <c r="C24" s="20" t="s">
        <v>7</v>
      </c>
      <c r="D24" s="21">
        <f>D23/D15/12/D13</f>
        <v>173.57466593112346</v>
      </c>
    </row>
    <row r="25" spans="1:4" ht="30.6" customHeight="1" x14ac:dyDescent="0.25">
      <c r="A25" s="16">
        <v>13</v>
      </c>
      <c r="B25" s="17" t="s">
        <v>23</v>
      </c>
      <c r="C25" s="16" t="s">
        <v>7</v>
      </c>
      <c r="D25" s="21">
        <v>800000</v>
      </c>
    </row>
    <row r="26" spans="1:4" ht="32.450000000000003" customHeight="1" x14ac:dyDescent="0.25">
      <c r="A26" s="16">
        <v>14</v>
      </c>
      <c r="B26" s="17" t="s">
        <v>24</v>
      </c>
      <c r="C26" s="16" t="s">
        <v>7</v>
      </c>
      <c r="D26" s="21">
        <v>800000</v>
      </c>
    </row>
    <row r="27" spans="1:4" ht="43.15" customHeight="1" x14ac:dyDescent="0.25">
      <c r="A27" s="16">
        <v>15</v>
      </c>
      <c r="B27" s="17" t="s">
        <v>25</v>
      </c>
      <c r="C27" s="16" t="s">
        <v>7</v>
      </c>
      <c r="D27" s="21">
        <v>1397450</v>
      </c>
    </row>
    <row r="28" spans="1:4" ht="20.45" customHeight="1" x14ac:dyDescent="0.25">
      <c r="A28" s="16">
        <v>16</v>
      </c>
      <c r="B28" s="17" t="s">
        <v>19</v>
      </c>
      <c r="C28" s="16" t="s">
        <v>7</v>
      </c>
      <c r="D28" s="18">
        <f>(D25+D26+D27)*7%</f>
        <v>209821.50000000003</v>
      </c>
    </row>
    <row r="29" spans="1:4" ht="24.6" customHeight="1" x14ac:dyDescent="0.25">
      <c r="A29" s="16">
        <v>17</v>
      </c>
      <c r="B29" s="17" t="s">
        <v>20</v>
      </c>
      <c r="C29" s="16" t="s">
        <v>7</v>
      </c>
      <c r="D29" s="18">
        <f>(D25+D26+D27+D28)*18%</f>
        <v>577308.87</v>
      </c>
    </row>
    <row r="30" spans="1:4" ht="21.6" customHeight="1" x14ac:dyDescent="0.25">
      <c r="A30" s="16"/>
      <c r="B30" s="19" t="s">
        <v>26</v>
      </c>
      <c r="C30" s="20" t="s">
        <v>7</v>
      </c>
      <c r="D30" s="21">
        <f>D23+D25+D26+D27+D28+D29</f>
        <v>13570025.736533016</v>
      </c>
    </row>
    <row r="31" spans="1:4" ht="28.15" customHeight="1" x14ac:dyDescent="0.25">
      <c r="A31" s="16"/>
      <c r="B31" s="19"/>
      <c r="C31" s="19"/>
      <c r="D31" s="19"/>
    </row>
    <row r="32" spans="1:4" ht="15.75" x14ac:dyDescent="0.25">
      <c r="A32" s="1"/>
      <c r="B32" s="1"/>
      <c r="C32" s="1"/>
      <c r="D32" s="1"/>
    </row>
    <row r="33" spans="1:4" s="24" customFormat="1" ht="45" customHeight="1" x14ac:dyDescent="0.25">
      <c r="A33" s="23"/>
      <c r="B33" s="25"/>
      <c r="C33" s="23"/>
      <c r="D33" s="25"/>
    </row>
    <row r="34" spans="1:4" ht="68.45" customHeight="1" x14ac:dyDescent="0.25">
      <c r="A34" s="1"/>
      <c r="B34" s="3"/>
      <c r="C34" s="4"/>
      <c r="D34" s="5"/>
    </row>
    <row r="35" spans="1:4" ht="15.75" x14ac:dyDescent="0.25">
      <c r="A35" s="1"/>
      <c r="B35" s="3"/>
      <c r="C35" s="4"/>
      <c r="D35" s="6"/>
    </row>
    <row r="36" spans="1:4" ht="24" customHeight="1" x14ac:dyDescent="0.25">
      <c r="A36" s="1"/>
      <c r="B36" s="7"/>
      <c r="C36" s="7"/>
      <c r="D36" s="7"/>
    </row>
    <row r="37" spans="1:4" ht="15.75" x14ac:dyDescent="0.25">
      <c r="A37" s="1"/>
      <c r="B37" s="3"/>
      <c r="C37" s="4"/>
      <c r="D37" s="6"/>
    </row>
    <row r="38" spans="1:4" ht="15.75" hidden="1" x14ac:dyDescent="0.25">
      <c r="A38" s="1"/>
      <c r="B38" s="7"/>
      <c r="C38" s="7"/>
      <c r="D38" s="7"/>
    </row>
    <row r="39" spans="1:4" ht="25.15" hidden="1" customHeight="1" x14ac:dyDescent="0.25">
      <c r="A39" s="1"/>
      <c r="B39" s="2" t="s">
        <v>27</v>
      </c>
      <c r="C39" s="8" t="s">
        <v>7</v>
      </c>
      <c r="D39" s="9">
        <f>D24/1.18</f>
        <v>147.09717451790124</v>
      </c>
    </row>
    <row r="40" spans="1:4" ht="15.75" hidden="1" x14ac:dyDescent="0.25">
      <c r="A40" s="1"/>
      <c r="B40" s="1"/>
      <c r="C40" s="1"/>
      <c r="D40" s="1"/>
    </row>
    <row r="41" spans="1:4" ht="9.6" customHeight="1" x14ac:dyDescent="0.25">
      <c r="A41" s="28"/>
      <c r="B41" s="28"/>
      <c r="C41" s="28"/>
      <c r="D41" s="28"/>
    </row>
  </sheetData>
  <mergeCells count="5">
    <mergeCell ref="A4:D5"/>
    <mergeCell ref="A6:D6"/>
    <mergeCell ref="A41:D41"/>
    <mergeCell ref="C1:D1"/>
    <mergeCell ref="C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Равиль Муждабайевич</dc:creator>
  <cp:lastModifiedBy>Фаррахова Эльвера Римовна</cp:lastModifiedBy>
  <cp:lastPrinted>2015-12-08T07:23:26Z</cp:lastPrinted>
  <dcterms:created xsi:type="dcterms:W3CDTF">2015-10-27T10:13:02Z</dcterms:created>
  <dcterms:modified xsi:type="dcterms:W3CDTF">2015-12-08T09:54:34Z</dcterms:modified>
</cp:coreProperties>
</file>